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L14" i="1" l="1"/>
  <c r="K14" i="1"/>
  <c r="J14" i="1"/>
  <c r="L13" i="1"/>
  <c r="K13" i="1"/>
  <c r="J13" i="1"/>
  <c r="L11" i="1"/>
  <c r="K11" i="1"/>
  <c r="J11" i="1"/>
  <c r="L10" i="1"/>
  <c r="K10" i="1"/>
  <c r="J10" i="1"/>
  <c r="L8" i="1"/>
  <c r="L4" i="1" s="1"/>
  <c r="K8" i="1"/>
  <c r="J8" i="1"/>
  <c r="J4" i="1" l="1"/>
  <c r="K4" i="1"/>
</calcChain>
</file>

<file path=xl/sharedStrings.xml><?xml version="1.0" encoding="utf-8"?>
<sst xmlns="http://schemas.openxmlformats.org/spreadsheetml/2006/main" count="29" uniqueCount="26">
  <si>
    <t>Артикул</t>
  </si>
  <si>
    <t>НАИМЕНОВАНИЕ</t>
  </si>
  <si>
    <t>Фото</t>
  </si>
  <si>
    <t>Описание</t>
  </si>
  <si>
    <t>Розничная цена, руб.</t>
  </si>
  <si>
    <t>Оптовая цена, руб.</t>
  </si>
  <si>
    <t>Наличие, шт</t>
  </si>
  <si>
    <t>Заказ клиента</t>
  </si>
  <si>
    <t>Сумма заказа, руб.</t>
  </si>
  <si>
    <t>Вес, кг</t>
  </si>
  <si>
    <t>Объём, куб</t>
  </si>
  <si>
    <t>Дата ближайшего поступления</t>
  </si>
  <si>
    <t>Бытовая техника</t>
  </si>
  <si>
    <t>Вентиляторы, пылесосы, кондиционеры</t>
  </si>
  <si>
    <t>Вентиляторы без картинок</t>
  </si>
  <si>
    <t>В-987</t>
  </si>
  <si>
    <t>Вентилятор JIPONIC (Тайв.), напольный</t>
  </si>
  <si>
    <t>Ссылка на фото</t>
  </si>
  <si>
    <t>Вентиляторы с картинками</t>
  </si>
  <si>
    <t>В-789</t>
  </si>
  <si>
    <t>Вентилятор BINATONE ALPINE 160вт, напольный , оконный</t>
  </si>
  <si>
    <t>Телевизоры</t>
  </si>
  <si>
    <t>Т-123456</t>
  </si>
  <si>
    <t>Телевизор "JVC"</t>
  </si>
  <si>
    <t>Телевизор "SHARP"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</si>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</sst>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Ожидается&quot;\ [$-FC19]d\ mmmm"/>
    <numFmt numFmtId="165" formatCode="[$-FC19]d\ mmmm\ yyyy\ &quot;г.&quot;"/>
  </numFmts>
  <fonts count="12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 Cyr"/>
      <charset val="204"/>
    </font>
    <font>
      <b/>
      <sz val="7"/>
      <color theme="1"/>
      <name val="Arial Cyr"/>
      <charset val="204"/>
    </font>
    <font>
      <b/>
      <sz val="7"/>
      <color rgb="FFFF0000"/>
      <name val="Arial Cyr"/>
      <charset val="204"/>
    </font>
    <font>
      <b/>
      <sz val="10"/>
      <color rgb="FF0000FF"/>
      <name val="Arial Cyr"/>
      <charset val="204"/>
    </font>
    <font>
      <b/>
      <sz val="10"/>
      <color rgb="FF008000"/>
      <name val="Arial Cyr"/>
      <charset val="204"/>
    </font>
    <font>
      <b/>
      <sz val="10"/>
      <color rgb="FF60497B"/>
      <name val="Arial Cyr"/>
      <charset val="204"/>
    </font>
    <font>
      <sz val="10"/>
      <color rgb="FF00000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rgb="FF000000"/>
      <name val="Arial Cyr"/>
      <charset val="204"/>
    </font>
    <font>
      <sz val="10"/>
      <color rgb="FFFF0000"/>
      <name val="Arial Cyr"/>
      <charset val="204"/>
    </font>
    <font>
      <b/>
      <sz val="10"/>
      <color theme="1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left" vertical="center" wrapText="1"/>
    </xf>
    <xf numFmtId="0" fontId="4" fillId="5" borderId="1" xfId="0" applyNumberFormat="1" applyFont="1" applyFill="1" applyBorder="1" applyAlignment="1">
      <alignment horizontal="left" vertical="center"/>
    </xf>
    <xf numFmtId="164" fontId="4" fillId="5" borderId="1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left" vertical="center" wrapText="1"/>
    </xf>
    <xf numFmtId="0" fontId="5" fillId="5" borderId="1" xfId="0" applyNumberFormat="1" applyFont="1" applyFill="1" applyBorder="1" applyAlignment="1">
      <alignment horizontal="left" vertical="center"/>
    </xf>
    <xf numFmtId="164" fontId="5" fillId="5" borderId="1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left" vertical="center" wrapText="1"/>
    </xf>
    <xf numFmtId="0" fontId="6" fillId="5" borderId="1" xfId="0" applyNumberFormat="1" applyFont="1" applyFill="1" applyBorder="1" applyAlignment="1">
      <alignment horizontal="left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left" vertical="center" wrapText="1"/>
    </xf>
    <xf numFmtId="0" fontId="9" fillId="4" borderId="1" xfId="1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left" vertical="center"/>
    </xf>
    <xf numFmtId="0" fontId="7" fillId="6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0" fillId="8" borderId="3" xfId="0" applyFill="1" applyBorder="1"/>
    <xf numFmtId="0" fontId="0" fillId="7" borderId="2" xfId="0" applyFill="1" applyBorder="1" applyAlignment="1"/>
    <xf numFmtId="165" fontId="11" fillId="8" borderId="4" xfId="0" applyNumberFormat="1" applyFont="1" applyFill="1" applyBorder="1" applyAlignment="1">
      <alignment horizontal="left" vertical="center"/>
    </xf>
    <xf numFmtId="165" fontId="11" fillId="8" borderId="5" xfId="0" applyNumberFormat="1" applyFont="1" applyFill="1" applyBorder="1" applyAlignment="1">
      <alignment horizontal="left" vertical="center"/>
    </xf>
    <xf numFmtId="165" fontId="11" fillId="8" borderId="6" xfId="0" applyNumberFormat="1" applyFont="1" applyFill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://images.yandex.ru/yandsearch?text=%D0%92%D0%B5%D0%BD%D1%82%D0%B8%D0%BB%D1%8F%D1%82%D0%BE%D1%80%20JIPONIC%20(%D0%A2%D0%B0%D0%B9%D0%B2.),&amp;fp=0&amp;pos=0&amp;uinfo=ww-1903-wh-932-fw-1678-fh-598-pd-1&amp;rpt=simage&amp;img_url=http://pluton.ksu.ru/upload/iblock/d39/cbcf4945-55bc-11d9-848a-00112f43529a.gif" TargetMode="External"/><Relationship Id="rId7" Type="http://schemas.openxmlformats.org/officeDocument/2006/relationships/hyperlink" Target="http://images.yandex.ru/yandsearch?text=%D0%A2%D0%B5%D0%BB%D0%B5%D0%B2%D0%B8%D0%B7%D0%BE%D1%80%20%22SHARP%22&amp;fp=0&amp;pos=0&amp;uinfo=ww-1903-wh-932-fw-1678-fh-598-pd-1&amp;rpt=simage&amp;img_url=http://www.economag.ru/i/p/25/2009/x/sharp-lc52d65ru.jp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images.yandex.ru/yandsearch?text=%D0%92%D0%B5%D0%BD%D1%82%D0%B8%D0%BB%D1%8F%D1%82%D0%BE%D1%80%20BINATONE%20ALPINE%20160%D0%B2%D1%82,%20%D0%BD%D0%B0%D0%BF%D0%BE%D0%BB%D1%8C%D0%BD%D1%8B%D0%B9%20,&amp;fp=0&amp;pos=0&amp;uinfo=ww-1903-wh-932-fw-1678-fh-598-pd-1&amp;rpt=simage&amp;img_url=http://img.tfd.com/wn/95/5F9F2-airing.jpg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://images.yandex.ru/yandsearch?text=%D0%A2%D0%B5%D0%BB%D0%B5%D0%B2%D0%B8%D0%B7%D0%BE%D1%80%20%22JVC%22&amp;fp=0&amp;pos=0&amp;uinfo=ww-1903-wh-932-fw-1678-fh-598-pd-1&amp;rpt=simage&amp;img_url=http://mdata.yandex.net/i?path%3Db1014001545__small.jpg" TargetMode="External"/><Relationship Id="rId4" Type="http://schemas.openxmlformats.org/officeDocument/2006/relationships/image" Target="../media/image2.png"/><Relationship Id="rId9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12701</xdr:colOff>
      <xdr:row>9</xdr:row>
      <xdr:rowOff>12701</xdr:rowOff>
    </xdr:from>
    <xdr:to>
      <xdr:col>3</xdr:col>
      <xdr:colOff>492126</xdr:colOff>
      <xdr:row>9</xdr:row>
      <xdr:rowOff>492126</xdr:rowOff>
    </xdr:to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84676" y="2403476"/>
          <a:ext cx="479425" cy="479425"/>
        </a:xfrm>
        <a:prstGeom prst="rect">
          <a:avLst/>
        </a:prstGeom>
      </xdr:spPr>
    </xdr:pic>
    <xdr:clientData/>
  </xdr:twoCellAnchor>
  <xdr:twoCellAnchor>
    <xdr:from>
      <xdr:col>3</xdr:col>
      <xdr:colOff>12701</xdr:colOff>
      <xdr:row>10</xdr:row>
      <xdr:rowOff>12701</xdr:rowOff>
    </xdr:from>
    <xdr:to>
      <xdr:col>3</xdr:col>
      <xdr:colOff>492126</xdr:colOff>
      <xdr:row>10</xdr:row>
      <xdr:rowOff>492126</xdr:rowOff>
    </xdr:to>
    <xdr:pic>
      <xdr:nvPicPr>
        <xdr:cNvPr id="5" name="Рисунок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84676" y="2908301"/>
          <a:ext cx="479425" cy="479425"/>
        </a:xfrm>
        <a:prstGeom prst="rect">
          <a:avLst/>
        </a:prstGeom>
      </xdr:spPr>
    </xdr:pic>
    <xdr:clientData/>
  </xdr:twoCellAnchor>
  <xdr:twoCellAnchor>
    <xdr:from>
      <xdr:col>3</xdr:col>
      <xdr:colOff>12701</xdr:colOff>
      <xdr:row>12</xdr:row>
      <xdr:rowOff>12701</xdr:rowOff>
    </xdr:from>
    <xdr:to>
      <xdr:col>3</xdr:col>
      <xdr:colOff>492126</xdr:colOff>
      <xdr:row>12</xdr:row>
      <xdr:rowOff>492126</xdr:rowOff>
    </xdr:to>
    <xdr:pic>
      <xdr:nvPicPr>
        <xdr:cNvPr id="7" name="Рисунок 6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384676" y="3575051"/>
          <a:ext cx="479425" cy="479425"/>
        </a:xfrm>
        <a:prstGeom prst="rect">
          <a:avLst/>
        </a:prstGeom>
      </xdr:spPr>
    </xdr:pic>
    <xdr:clientData/>
  </xdr:twoCellAnchor>
  <xdr:twoCellAnchor>
    <xdr:from>
      <xdr:col>3</xdr:col>
      <xdr:colOff>12701</xdr:colOff>
      <xdr:row>13</xdr:row>
      <xdr:rowOff>12700</xdr:rowOff>
    </xdr:from>
    <xdr:to>
      <xdr:col>3</xdr:col>
      <xdr:colOff>492126</xdr:colOff>
      <xdr:row>13</xdr:row>
      <xdr:rowOff>370751</xdr:rowOff>
    </xdr:to>
    <xdr:pic>
      <xdr:nvPicPr>
        <xdr:cNvPr id="9" name="Рисунок 8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384676" y="4079875"/>
          <a:ext cx="479425" cy="358051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4</xdr:row>
      <xdr:rowOff>123825</xdr:rowOff>
    </xdr:from>
    <xdr:to>
      <xdr:col>1</xdr:col>
      <xdr:colOff>66675</xdr:colOff>
      <xdr:row>7</xdr:row>
      <xdr:rowOff>447675</xdr:rowOff>
    </xdr:to>
    <xdr:sp macro="" textlink="">
      <xdr:nvSpPr>
        <xdr:cNvPr id="13" name="Скругленная прямоугольная выноска 12"/>
        <xdr:cNvSpPr/>
      </xdr:nvSpPr>
      <xdr:spPr>
        <a:xfrm>
          <a:off x="123825" y="2314575"/>
          <a:ext cx="552450" cy="809625"/>
        </a:xfrm>
        <a:prstGeom prst="wedgeRoundRectCallout">
          <a:avLst>
            <a:gd name="adj1" fmla="val -67384"/>
            <a:gd name="adj2" fmla="val 6132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группировка</a:t>
          </a:r>
        </a:p>
        <a:p>
          <a:pPr algn="l"/>
          <a:endParaRPr lang="ru-RU" sz="1100"/>
        </a:p>
      </xdr:txBody>
    </xdr:sp>
    <xdr:clientData/>
  </xdr:twoCellAnchor>
  <xdr:twoCellAnchor>
    <xdr:from>
      <xdr:col>4</xdr:col>
      <xdr:colOff>180974</xdr:colOff>
      <xdr:row>3</xdr:row>
      <xdr:rowOff>152400</xdr:rowOff>
    </xdr:from>
    <xdr:to>
      <xdr:col>6</xdr:col>
      <xdr:colOff>523875</xdr:colOff>
      <xdr:row>7</xdr:row>
      <xdr:rowOff>457200</xdr:rowOff>
    </xdr:to>
    <xdr:sp macro="" textlink="">
      <xdr:nvSpPr>
        <xdr:cNvPr id="14" name="Скругленная прямоугольная выноска 13"/>
        <xdr:cNvSpPr/>
      </xdr:nvSpPr>
      <xdr:spPr>
        <a:xfrm>
          <a:off x="5057774" y="2181225"/>
          <a:ext cx="1504951" cy="952500"/>
        </a:xfrm>
        <a:prstGeom prst="wedgeRoundRectCallout">
          <a:avLst>
            <a:gd name="adj1" fmla="val -65485"/>
            <a:gd name="adj2" fmla="val 3132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ссылка на номенклатуру, когда картинка отсутствует в базе </a:t>
          </a:r>
        </a:p>
        <a:p>
          <a:pPr algn="l"/>
          <a:endParaRPr lang="ru-RU" sz="1100"/>
        </a:p>
      </xdr:txBody>
    </xdr:sp>
    <xdr:clientData/>
  </xdr:twoCellAnchor>
  <xdr:twoCellAnchor>
    <xdr:from>
      <xdr:col>4</xdr:col>
      <xdr:colOff>19049</xdr:colOff>
      <xdr:row>9</xdr:row>
      <xdr:rowOff>19051</xdr:rowOff>
    </xdr:from>
    <xdr:to>
      <xdr:col>5</xdr:col>
      <xdr:colOff>133350</xdr:colOff>
      <xdr:row>10</xdr:row>
      <xdr:rowOff>219076</xdr:rowOff>
    </xdr:to>
    <xdr:sp macro="" textlink="">
      <xdr:nvSpPr>
        <xdr:cNvPr id="15" name="Скругленная прямоугольная выноска 14"/>
        <xdr:cNvSpPr/>
      </xdr:nvSpPr>
      <xdr:spPr>
        <a:xfrm>
          <a:off x="4895849" y="3362326"/>
          <a:ext cx="704851" cy="704850"/>
        </a:xfrm>
        <a:prstGeom prst="wedgeRoundRectCallout">
          <a:avLst>
            <a:gd name="adj1" fmla="val -67384"/>
            <a:gd name="adj2" fmla="val 6132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фото и ссылка</a:t>
          </a:r>
          <a:r>
            <a:rPr lang="ru-RU" sz="1100" baseline="0"/>
            <a:t> на него</a:t>
          </a:r>
          <a:endParaRPr lang="ru-RU" sz="1100"/>
        </a:p>
        <a:p>
          <a:pPr algn="l"/>
          <a:endParaRPr lang="ru-RU" sz="1100"/>
        </a:p>
      </xdr:txBody>
    </xdr:sp>
    <xdr:clientData/>
  </xdr:twoCellAnchor>
  <xdr:twoCellAnchor>
    <xdr:from>
      <xdr:col>10</xdr:col>
      <xdr:colOff>438150</xdr:colOff>
      <xdr:row>15</xdr:row>
      <xdr:rowOff>57150</xdr:rowOff>
    </xdr:from>
    <xdr:to>
      <xdr:col>12</xdr:col>
      <xdr:colOff>1095376</xdr:colOff>
      <xdr:row>18</xdr:row>
      <xdr:rowOff>161925</xdr:rowOff>
    </xdr:to>
    <xdr:sp macro="" textlink="">
      <xdr:nvSpPr>
        <xdr:cNvPr id="16" name="Скругленная прямоугольная выноска 15"/>
        <xdr:cNvSpPr/>
      </xdr:nvSpPr>
      <xdr:spPr>
        <a:xfrm>
          <a:off x="9144000" y="5772150"/>
          <a:ext cx="1819276" cy="676275"/>
        </a:xfrm>
        <a:prstGeom prst="wedgeRoundRectCallout">
          <a:avLst>
            <a:gd name="adj1" fmla="val -75444"/>
            <a:gd name="adj2" fmla="val -3400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Сумма, вес и объем расчитываеются исходя из заказа клиента</a:t>
          </a:r>
        </a:p>
        <a:p>
          <a:pPr algn="l"/>
          <a:endParaRPr lang="ru-RU" sz="1100"/>
        </a:p>
      </xdr:txBody>
    </xdr:sp>
    <xdr:clientData/>
  </xdr:twoCellAnchor>
  <xdr:twoCellAnchor>
    <xdr:from>
      <xdr:col>8</xdr:col>
      <xdr:colOff>28575</xdr:colOff>
      <xdr:row>14</xdr:row>
      <xdr:rowOff>38104</xdr:rowOff>
    </xdr:from>
    <xdr:to>
      <xdr:col>12</xdr:col>
      <xdr:colOff>19050</xdr:colOff>
      <xdr:row>16</xdr:row>
      <xdr:rowOff>5</xdr:rowOff>
    </xdr:to>
    <xdr:sp macro="" textlink="">
      <xdr:nvSpPr>
        <xdr:cNvPr id="17" name="Правая фигурная скобка 16"/>
        <xdr:cNvSpPr/>
      </xdr:nvSpPr>
      <xdr:spPr>
        <a:xfrm rot="5400000">
          <a:off x="8458199" y="4476755"/>
          <a:ext cx="342901" cy="251460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1847850</xdr:colOff>
      <xdr:row>14</xdr:row>
      <xdr:rowOff>171450</xdr:rowOff>
    </xdr:from>
    <xdr:to>
      <xdr:col>4</xdr:col>
      <xdr:colOff>561975</xdr:colOff>
      <xdr:row>17</xdr:row>
      <xdr:rowOff>104775</xdr:rowOff>
    </xdr:to>
    <xdr:sp macro="" textlink="">
      <xdr:nvSpPr>
        <xdr:cNvPr id="18" name="Скругленная прямоугольная выноска 17"/>
        <xdr:cNvSpPr/>
      </xdr:nvSpPr>
      <xdr:spPr>
        <a:xfrm>
          <a:off x="3219450" y="5695950"/>
          <a:ext cx="2219325" cy="504825"/>
        </a:xfrm>
        <a:prstGeom prst="wedgeRoundRectCallout">
          <a:avLst>
            <a:gd name="adj1" fmla="val 118736"/>
            <a:gd name="adj2" fmla="val -7701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доступный для продажи остаток</a:t>
          </a:r>
          <a:r>
            <a:rPr lang="ru-RU" sz="1100" baseline="0"/>
            <a:t> (с учетом резерва других заказов)</a:t>
          </a:r>
          <a:endParaRPr lang="ru-RU" sz="1100"/>
        </a:p>
        <a:p>
          <a:pPr algn="l"/>
          <a:endParaRPr lang="ru-RU" sz="1100"/>
        </a:p>
      </xdr:txBody>
    </xdr:sp>
    <xdr:clientData/>
  </xdr:twoCellAnchor>
  <xdr:twoCellAnchor>
    <xdr:from>
      <xdr:col>12</xdr:col>
      <xdr:colOff>123824</xdr:colOff>
      <xdr:row>4</xdr:row>
      <xdr:rowOff>142875</xdr:rowOff>
    </xdr:from>
    <xdr:to>
      <xdr:col>12</xdr:col>
      <xdr:colOff>1352549</xdr:colOff>
      <xdr:row>7</xdr:row>
      <xdr:rowOff>28575</xdr:rowOff>
    </xdr:to>
    <xdr:sp macro="" textlink="">
      <xdr:nvSpPr>
        <xdr:cNvPr id="19" name="Скругленная прямоугольная выноска 18"/>
        <xdr:cNvSpPr/>
      </xdr:nvSpPr>
      <xdr:spPr>
        <a:xfrm>
          <a:off x="9991724" y="2333625"/>
          <a:ext cx="1228725" cy="371475"/>
        </a:xfrm>
        <a:prstGeom prst="wedgeRoundRectCallout">
          <a:avLst>
            <a:gd name="adj1" fmla="val -134826"/>
            <a:gd name="adj2" fmla="val -7201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итоги по полям</a:t>
          </a:r>
        </a:p>
        <a:p>
          <a:pPr algn="l"/>
          <a:endParaRPr lang="ru-RU" sz="1100"/>
        </a:p>
      </xdr:txBody>
    </xdr:sp>
    <xdr:clientData/>
  </xdr:twoCellAnchor>
  <xdr:twoCellAnchor editAs="oneCell">
    <xdr:from>
      <xdr:col>1</xdr:col>
      <xdr:colOff>0</xdr:colOff>
      <xdr:row>0</xdr:row>
      <xdr:rowOff>6162</xdr:rowOff>
    </xdr:from>
    <xdr:to>
      <xdr:col>12</xdr:col>
      <xdr:colOff>1395693</xdr:colOff>
      <xdr:row>1</xdr:row>
      <xdr:rowOff>19049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6162"/>
          <a:ext cx="10653993" cy="1498787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0</xdr:row>
      <xdr:rowOff>1261382</xdr:rowOff>
    </xdr:from>
    <xdr:to>
      <xdr:col>1</xdr:col>
      <xdr:colOff>204107</xdr:colOff>
      <xdr:row>2</xdr:row>
      <xdr:rowOff>314324</xdr:rowOff>
    </xdr:to>
    <xdr:sp macro="" textlink="">
      <xdr:nvSpPr>
        <xdr:cNvPr id="12" name="Скругленная прямоугольная выноска 11"/>
        <xdr:cNvSpPr/>
      </xdr:nvSpPr>
      <xdr:spPr>
        <a:xfrm>
          <a:off x="19049" y="1261382"/>
          <a:ext cx="794658" cy="729342"/>
        </a:xfrm>
        <a:prstGeom prst="wedgeRoundRectCallout">
          <a:avLst>
            <a:gd name="adj1" fmla="val -42045"/>
            <a:gd name="adj2" fmla="val 6852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закрепление</a:t>
          </a:r>
          <a:r>
            <a:rPr lang="ru-RU" sz="1100" baseline="0"/>
            <a:t> области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mages.yandex.ru/yandsearch?text=%D0%92%D0%B5%D0%BD%D1%82%D0%B8%D0%BB%D1%8F%D1%82%D0%BE%D1%80%20JIPONIC%20(%D0%A2%D0%B0%D0%B9%D0%B2.)%2C%2C%20%D0%9E%D0%B3%D1%80%D0%B0%D0%BD%D0%B8%D1%87%D0%B5%D0%BD%D0%BD%D0%BE%20%D0%B3%D0%BE%D0%B4%D0%B5%D0%BD&amp;fp=0&amp;pos=0&amp;uinfo=ww-1903-wh-932-fw-1678-fh-598-pd-1&amp;rpt=simage&amp;img_url=http%3A%2F%2Felcorp.ru%2Fupload%2Fresize_cache%2Fiblock%2F733%2F180_225_16a9cdfeb475445909b854c588a1af844%2F733230a9f9d3c55e10a6c95a4b1dac7d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M14"/>
  <sheetViews>
    <sheetView tabSelected="1" zoomScale="70" zoomScaleNormal="70" workbookViewId="0">
      <pane ySplit="4" topLeftCell="A5" activePane="bottomLeft" state="frozen"/>
      <selection pane="bottomLeft" activeCell="S9" sqref="S9"/>
    </sheetView>
  </sheetViews>
  <sheetFormatPr defaultRowHeight="15" outlineLevelRow="3" x14ac:dyDescent="0.25"/>
  <cols>
    <col min="2" max="2" width="11.42578125" customWidth="1"/>
    <col min="3" max="3" width="45" customWidth="1"/>
    <col min="4" max="4" width="7.5703125" customWidth="1"/>
    <col min="5" max="5" width="8.85546875" customWidth="1"/>
    <col min="6" max="6" width="8.5703125" customWidth="1"/>
    <col min="7" max="7" width="9.7109375" customWidth="1"/>
    <col min="8" max="8" width="9.85546875" customWidth="1"/>
    <col min="9" max="9" width="10.5703125" customWidth="1"/>
    <col min="10" max="10" width="9.85546875" customWidth="1"/>
    <col min="11" max="12" width="8.7109375" customWidth="1"/>
    <col min="13" max="13" width="21" customWidth="1"/>
  </cols>
  <sheetData>
    <row r="1" spans="2:13" ht="117.6" customHeight="1" x14ac:dyDescent="0.25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2:13" x14ac:dyDescent="0.25">
      <c r="B2" s="24"/>
      <c r="C2" s="26">
        <v>41593</v>
      </c>
      <c r="D2" s="27"/>
      <c r="E2" s="27"/>
      <c r="F2" s="27"/>
      <c r="G2" s="27"/>
      <c r="H2" s="27"/>
      <c r="I2" s="27"/>
      <c r="J2" s="27"/>
      <c r="K2" s="27"/>
      <c r="L2" s="27"/>
      <c r="M2" s="28"/>
    </row>
    <row r="3" spans="2:13" ht="27.75" customHeight="1" x14ac:dyDescent="0.25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3" t="s">
        <v>7</v>
      </c>
      <c r="J3" s="2" t="s">
        <v>8</v>
      </c>
      <c r="K3" s="2" t="s">
        <v>9</v>
      </c>
      <c r="L3" s="2" t="s">
        <v>10</v>
      </c>
      <c r="M3" s="2" t="s">
        <v>11</v>
      </c>
    </row>
    <row r="4" spans="2:13" ht="12.75" customHeight="1" x14ac:dyDescent="0.25">
      <c r="B4" s="22"/>
      <c r="C4" s="23" t="s">
        <v>25</v>
      </c>
      <c r="D4" s="22"/>
      <c r="E4" s="22"/>
      <c r="F4" s="22"/>
      <c r="G4" s="22"/>
      <c r="H4" s="22"/>
      <c r="I4" s="22"/>
      <c r="J4" s="22">
        <f>SUM(J5:J14)</f>
        <v>41475</v>
      </c>
      <c r="K4" s="22">
        <f>SUM(K5:K14)</f>
        <v>12.1</v>
      </c>
      <c r="L4" s="22">
        <f>SUM(L5:L14)</f>
        <v>33</v>
      </c>
      <c r="M4" s="22"/>
    </row>
    <row r="5" spans="2:13" ht="12.75" customHeight="1" x14ac:dyDescent="0.25">
      <c r="B5" s="4"/>
      <c r="C5" s="5" t="s">
        <v>12</v>
      </c>
      <c r="D5" s="4"/>
      <c r="E5" s="6"/>
      <c r="F5" s="4"/>
      <c r="G5" s="4"/>
      <c r="H5" s="4"/>
      <c r="I5" s="4"/>
      <c r="J5" s="4"/>
      <c r="K5" s="4"/>
      <c r="L5" s="4"/>
      <c r="M5" s="7"/>
    </row>
    <row r="6" spans="2:13" ht="12.75" customHeight="1" outlineLevel="1" x14ac:dyDescent="0.25">
      <c r="B6" s="8"/>
      <c r="C6" s="9" t="s">
        <v>13</v>
      </c>
      <c r="D6" s="8"/>
      <c r="E6" s="10"/>
      <c r="F6" s="8"/>
      <c r="G6" s="8"/>
      <c r="H6" s="8"/>
      <c r="I6" s="8"/>
      <c r="J6" s="8"/>
      <c r="K6" s="8"/>
      <c r="L6" s="8"/>
      <c r="M6" s="11"/>
    </row>
    <row r="7" spans="2:13" ht="12.75" customHeight="1" outlineLevel="2" x14ac:dyDescent="0.25">
      <c r="B7" s="12"/>
      <c r="C7" s="13" t="s">
        <v>14</v>
      </c>
      <c r="D7" s="12"/>
      <c r="E7" s="14"/>
      <c r="F7" s="12"/>
      <c r="G7" s="12"/>
      <c r="H7" s="12"/>
      <c r="I7" s="12"/>
      <c r="J7" s="12"/>
      <c r="K7" s="12"/>
      <c r="L7" s="12"/>
      <c r="M7" s="15"/>
    </row>
    <row r="8" spans="2:13" ht="40.35" customHeight="1" outlineLevel="3" x14ac:dyDescent="0.25">
      <c r="B8" s="16" t="s">
        <v>15</v>
      </c>
      <c r="C8" s="17" t="s">
        <v>16</v>
      </c>
      <c r="D8" s="18" t="s">
        <v>17</v>
      </c>
      <c r="E8" s="19"/>
      <c r="F8" s="16"/>
      <c r="G8" s="16"/>
      <c r="H8" s="16">
        <v>2</v>
      </c>
      <c r="I8" s="20">
        <v>1</v>
      </c>
      <c r="J8" s="16">
        <f>I8*G8</f>
        <v>0</v>
      </c>
      <c r="K8" s="16">
        <f>I8*0.1</f>
        <v>0.1</v>
      </c>
      <c r="L8" s="16">
        <f>I8*5</f>
        <v>5</v>
      </c>
      <c r="M8" s="21"/>
    </row>
    <row r="9" spans="2:13" ht="12.75" customHeight="1" outlineLevel="2" x14ac:dyDescent="0.25">
      <c r="B9" s="12"/>
      <c r="C9" s="13" t="s">
        <v>18</v>
      </c>
      <c r="D9" s="12"/>
      <c r="E9" s="14"/>
      <c r="F9" s="12"/>
      <c r="G9" s="12"/>
      <c r="H9" s="12"/>
      <c r="I9" s="12"/>
      <c r="J9" s="12"/>
      <c r="K9" s="12"/>
      <c r="L9" s="12"/>
      <c r="M9" s="15"/>
    </row>
    <row r="10" spans="2:13" ht="40.35" customHeight="1" outlineLevel="3" x14ac:dyDescent="0.25">
      <c r="B10" s="16" t="s">
        <v>19</v>
      </c>
      <c r="C10" s="17" t="s">
        <v>20</v>
      </c>
      <c r="D10" s="16"/>
      <c r="E10" s="19"/>
      <c r="F10" s="16">
        <v>1890</v>
      </c>
      <c r="G10" s="16">
        <v>1575</v>
      </c>
      <c r="H10" s="16">
        <v>482</v>
      </c>
      <c r="I10" s="20"/>
      <c r="J10" s="16">
        <f>I10*G10</f>
        <v>0</v>
      </c>
      <c r="K10" s="16">
        <f>I10*0.2</f>
        <v>0</v>
      </c>
      <c r="L10" s="16">
        <f>I10*1</f>
        <v>0</v>
      </c>
      <c r="M10" s="21"/>
    </row>
    <row r="11" spans="2:13" ht="40.35" customHeight="1" outlineLevel="3" x14ac:dyDescent="0.25">
      <c r="B11" s="16" t="s">
        <v>15</v>
      </c>
      <c r="C11" s="17" t="s">
        <v>16</v>
      </c>
      <c r="D11" s="16"/>
      <c r="E11" s="19"/>
      <c r="F11" s="16">
        <v>1638</v>
      </c>
      <c r="G11" s="16">
        <v>1365</v>
      </c>
      <c r="H11" s="16">
        <v>88</v>
      </c>
      <c r="I11" s="20">
        <v>2</v>
      </c>
      <c r="J11" s="16">
        <f>I11*G11</f>
        <v>2730</v>
      </c>
      <c r="K11" s="16">
        <f>I11*3</f>
        <v>6</v>
      </c>
      <c r="L11" s="16">
        <f>I11*5</f>
        <v>10</v>
      </c>
      <c r="M11" s="21"/>
    </row>
    <row r="12" spans="2:13" ht="12.75" customHeight="1" outlineLevel="1" x14ac:dyDescent="0.25">
      <c r="B12" s="8"/>
      <c r="C12" s="9" t="s">
        <v>21</v>
      </c>
      <c r="D12" s="8"/>
      <c r="E12" s="10"/>
      <c r="F12" s="8"/>
      <c r="G12" s="8"/>
      <c r="H12" s="8"/>
      <c r="I12" s="8"/>
      <c r="J12" s="8"/>
      <c r="K12" s="8"/>
      <c r="L12" s="8"/>
      <c r="M12" s="11"/>
    </row>
    <row r="13" spans="2:13" ht="40.35" customHeight="1" outlineLevel="2" x14ac:dyDescent="0.25">
      <c r="B13" s="16" t="s">
        <v>22</v>
      </c>
      <c r="C13" s="17" t="s">
        <v>23</v>
      </c>
      <c r="D13" s="16"/>
      <c r="E13" s="19"/>
      <c r="F13" s="16">
        <v>14738</v>
      </c>
      <c r="G13" s="16">
        <v>12285</v>
      </c>
      <c r="H13" s="16">
        <v>18</v>
      </c>
      <c r="I13" s="20"/>
      <c r="J13" s="16">
        <f>I13*G13</f>
        <v>0</v>
      </c>
      <c r="K13" s="16">
        <f>I13*2</f>
        <v>0</v>
      </c>
      <c r="L13" s="16">
        <f>I13*5</f>
        <v>0</v>
      </c>
      <c r="M13" s="21"/>
    </row>
    <row r="14" spans="2:13" ht="40.35" customHeight="1" outlineLevel="2" x14ac:dyDescent="0.25">
      <c r="B14" s="16" t="s">
        <v>22</v>
      </c>
      <c r="C14" s="17" t="s">
        <v>24</v>
      </c>
      <c r="D14" s="16"/>
      <c r="E14" s="19"/>
      <c r="F14" s="16">
        <v>15498</v>
      </c>
      <c r="G14" s="16">
        <v>12915</v>
      </c>
      <c r="H14" s="16">
        <v>19</v>
      </c>
      <c r="I14" s="20">
        <v>3</v>
      </c>
      <c r="J14" s="16">
        <f>I14*G14</f>
        <v>38745</v>
      </c>
      <c r="K14" s="16">
        <f>I14*2</f>
        <v>6</v>
      </c>
      <c r="L14" s="16">
        <f>I14*6</f>
        <v>18</v>
      </c>
      <c r="M14" s="21"/>
    </row>
  </sheetData>
  <mergeCells count="2">
    <mergeCell ref="B1:M1"/>
    <mergeCell ref="C2:M2"/>
  </mergeCells>
  <hyperlinks>
    <hyperlink ref="D8" r:id="rId1" display="http://images.yandex.ru/yandsearch?text=%D0%92%D0%B5%D0%BD%D1%82%D0%B8%D0%BB%D1%8F%D1%82%D0%BE%D1%80%20JIPONIC%20(%D0%A2%D0%B0%D0%B9%D0%B2.)%2C%2C%20%D0%9E%D0%B3%D1%80%D0%B0%D0%BD%D0%B8%D1%87%D0%B5%D0%BD%D0%BD%D0%BE%20%D0%B3%D0%BE%D0%B4%D0%B5%D0%BD&amp;fp=0&amp;pos=0&amp;uinfo=ww-1903-wh-932-fw-1678-fh-598-pd-1&amp;rpt=simage&amp;img_url=http%3A%2F%2Felcorp.ru%2Fupload%2Fresize_cache%2Fiblock%2F733%2F180_225_16a9cdfeb475445909b854c588a1af844%2F733230a9f9d3c55e10a6c95a4b1dac7d.jpg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alex4fm</cp:lastModifiedBy>
  <dcterms:created xsi:type="dcterms:W3CDTF">2013-11-15T11:56:06Z</dcterms:created>
  <dcterms:modified xsi:type="dcterms:W3CDTF">2013-11-17T10:31:08Z</dcterms:modified>
</cp:coreProperties>
</file>